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425" windowWidth="15000" windowHeight="9585" activeTab="0"/>
  </bookViews>
  <sheets>
    <sheet name="Расходы" sheetId="1" r:id="rId1"/>
  </sheets>
  <definedNames>
    <definedName name="_xlnm.Print_Titles" localSheetId="0">'Расходы'!$4:$6</definedName>
  </definedNames>
  <calcPr fullCalcOnLoad="1"/>
</workbook>
</file>

<file path=xl/sharedStrings.xml><?xml version="1.0" encoding="utf-8"?>
<sst xmlns="http://schemas.openxmlformats.org/spreadsheetml/2006/main" count="166" uniqueCount="166">
  <si>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</si>
  <si>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</si>
  <si>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</si>
  <si>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</si>
  <si>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</si>
  <si>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</si>
  <si>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</si>
  <si>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</si>
  <si>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</si>
  <si>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</si>
  <si>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</si>
  <si>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</si>
  <si>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</si>
  <si>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</si>
  <si>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</si>
  <si>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</si>
  <si>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</si>
  <si>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</si>
  <si>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</si>
  <si>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</si>
  <si>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</si>
  <si>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</si>
  <si>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</si>
  <si>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</si>
  <si>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</si>
  <si>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</si>
  <si>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</si>
  <si>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</si>
  <si>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</si>
  <si>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</si>
  <si>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</si>
  <si>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</si>
  <si>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</si>
  <si>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</si>
  <si>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</si>
  <si>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</si>
  <si>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</si>
  <si>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</si>
  <si>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</si>
  <si>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</si>
  <si>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</si>
  <si>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</si>
  <si>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</si>
  <si>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</si>
  <si>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</si>
  <si>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</si>
  <si>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</si>
  <si>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</si>
  <si>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</si>
  <si>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</si>
  <si>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</si>
  <si>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</si>
  <si>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</si>
  <si>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</si>
  <si>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</si>
  <si>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</si>
  <si>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</si>
  <si>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</si>
  <si>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</si>
  <si>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</si>
  <si>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</si>
  <si>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</si>
  <si>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</si>
  <si>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</si>
  <si>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</si>
  <si>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</si>
  <si>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</si>
  <si>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</si>
  <si>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</si>
  <si>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</si>
  <si>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</si>
  <si>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</si>
  <si>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</si>
  <si>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</si>
  <si>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</si>
  <si>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</si>
  <si>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</si>
  <si>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</si>
  <si>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</si>
  <si>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</si>
  <si>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</si>
  <si>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</si>
  <si>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</si>
  <si>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</si>
  <si>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</si>
  <si>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</si>
  <si>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</si>
  <si>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</si>
  <si>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</si>
  <si>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</si>
  <si>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</si>
  <si>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</si>
  <si>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</si>
  <si>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</si>
  <si>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</si>
  <si>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</si>
  <si>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</si>
  <si>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</si>
  <si>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</si>
  <si>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</si>
  <si>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</si>
  <si>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</si>
  <si>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</si>
  <si>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</si>
  <si>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</si>
  <si>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</si>
  <si>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</si>
  <si>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</si>
  <si>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</si>
  <si>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</si>
  <si>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</si>
  <si>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</si>
  <si>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</si>
  <si>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</si>
  <si>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</si>
  <si>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</si>
  <si>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</si>
  <si>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</si>
  <si>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</si>
  <si>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</si>
  <si>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</si>
  <si>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</si>
  <si>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</si>
  <si>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</si>
  <si>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</si>
  <si>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</si>
  <si>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</si>
  <si>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</si>
  <si>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</si>
  <si>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</si>
  <si>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</si>
  <si>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</si>
  <si>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</si>
  <si>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</si>
  <si>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</si>
  <si>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</si>
  <si>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</si>
  <si>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</si>
  <si>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</si>
  <si>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</si>
  <si>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</si>
  <si>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</si>
  <si>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</si>
  <si>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</si>
  <si>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</si>
  <si>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</si>
  <si>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</si>
  <si>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</si>
  <si>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</si>
  <si>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</si>
  <si>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Процент исполнения к уточненным бюджетным назначениям</t>
  </si>
  <si>
    <t>Кинематография</t>
  </si>
  <si>
    <t>0802</t>
  </si>
  <si>
    <t>0411</t>
  </si>
  <si>
    <t>Прикладные научные исследования в области национальной экономики</t>
  </si>
  <si>
    <t>(в рублях)</t>
  </si>
  <si>
    <t>Сведения об исполнении консолидированного бюджета Брянской области за 1 квартал 2019 года по расходам в разрезе разделов и подразделов классификации расходов</t>
  </si>
  <si>
    <t>Кассовое исполнение
за 1 квартал
2018 года</t>
  </si>
  <si>
    <t>Уточненные бюджетные назначения
на 2019 год</t>
  </si>
  <si>
    <t>Кассовое исполнение
за 1 квартал
2019 года</t>
  </si>
  <si>
    <t>Темп роста 2019 к соответствующему периоду 2018, %</t>
  </si>
  <si>
    <t>Экологический контроль</t>
  </si>
  <si>
    <t>0601</t>
  </si>
  <si>
    <t>Дополнительное образование детей</t>
  </si>
  <si>
    <t xml:space="preserve">Молодежная политика </t>
  </si>
  <si>
    <t>МЕЖБЮДЖЕТНЫЕ ТРАНСФЕРТЫ ОБЩЕГО ХАРАКТЕРА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</si>
</sst>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_(\$#,##0_);\(\$#,##0\)"/>
    <numFmt numFmtId="174" formatCode="_(\$#,##0_);[Red]\(\$#,##0\)"/>
    <numFmt numFmtId="175" formatCode="_(\$#,##0.00_);\(\$#,##0.00\)"/>
    <numFmt numFmtId="176" formatCode="_(\$#,##0.00_);[Red]\(\$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46">
    <font>
      <sz val="11"/>
      <color theme="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lbertus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" fontId="43" fillId="0" borderId="10">
      <alignment horizontal="right"/>
      <protection/>
    </xf>
    <xf numFmtId="0" fontId="43" fillId="0" borderId="11">
      <alignment horizontal="left" wrapText="1" indent="2"/>
      <protection/>
    </xf>
    <xf numFmtId="4" fontId="43" fillId="0" borderId="10">
      <alignment horizontal="right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6" fillId="30" borderId="1" applyNumberFormat="0" applyAlignment="0" applyProtection="0"/>
    <xf numFmtId="0" fontId="39" fillId="27" borderId="8" applyNumberFormat="0" applyAlignment="0" applyProtection="0"/>
    <xf numFmtId="0" fontId="29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0" fillId="28" borderId="2" applyNumberFormat="0" applyAlignment="0" applyProtection="0"/>
    <xf numFmtId="0" fontId="4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7" fillId="0" borderId="6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9" borderId="0" applyNumberFormat="0" applyBorder="0" applyAlignment="0" applyProtection="0"/>
  </cellStyleXfs>
  <cellXfs count="31"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4" fontId="5" fillId="33" borderId="12" xfId="0" applyNumberFormat="1" applyFont="1" applyFill="1" applyBorder="1" applyAlignment="1">
      <alignment horizontal="right"/>
    </xf>
    <xf numFmtId="179" fontId="5" fillId="33" borderId="12" xfId="0" applyNumberFormat="1" applyFont="1" applyFill="1" applyBorder="1" applyAlignment="1">
      <alignment horizontal="right"/>
    </xf>
    <xf numFmtId="179" fontId="4" fillId="33" borderId="12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0" fillId="0" borderId="0" xfId="0" applyBorder="1" applyAlignment="1">
      <alignment/>
    </xf>
    <xf numFmtId="49" fontId="5" fillId="33" borderId="12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" fontId="4" fillId="33" borderId="12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105" xfId="74"/>
    <cellStyle name="xl92" xfId="75"/>
    <cellStyle name="xl96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Заголовок 1" xfId="89"/>
    <cellStyle name="Заголовок 2" xfId="90"/>
    <cellStyle name="Заголовок 3" xfId="91"/>
    <cellStyle name="Заголовок 4" xfId="92"/>
    <cellStyle name="Итог" xfId="93"/>
    <cellStyle name="Контрольная ячейка" xfId="94"/>
    <cellStyle name="Название" xfId="95"/>
    <cellStyle name="Нейтральный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85"/>
  <sheetViews>
    <sheetView tabSelected="1" view="pageBreakPreview" zoomScaleSheetLayoutView="100" zoomScalePageLayoutView="0" workbookViewId="0" topLeftCell="A61">
      <selection activeCell="F82" sqref="F82"/>
    </sheetView>
  </sheetViews>
  <sheetFormatPr defaultColWidth="9.140625" defaultRowHeight="15"/>
  <cols>
    <col min="1" max="1" width="58.00390625" style="0" customWidth="1"/>
    <col min="2" max="2" width="6.140625" style="0" customWidth="1"/>
    <col min="3" max="3" width="18.7109375" style="12" customWidth="1"/>
    <col min="4" max="4" width="18.8515625" style="0" customWidth="1"/>
    <col min="5" max="5" width="18.7109375" style="0" customWidth="1"/>
    <col min="6" max="6" width="14.140625" style="0" customWidth="1"/>
    <col min="7" max="7" width="14.8515625" style="12" customWidth="1"/>
    <col min="8" max="8" width="16.421875" style="0" bestFit="1" customWidth="1"/>
  </cols>
  <sheetData>
    <row r="1" spans="1:5" ht="15">
      <c r="A1" s="24"/>
      <c r="B1" s="24"/>
      <c r="C1" s="24"/>
      <c r="D1" s="24"/>
      <c r="E1" s="24"/>
    </row>
    <row r="2" spans="1:7" s="3" customFormat="1" ht="40.5" customHeight="1">
      <c r="A2" s="30" t="s">
        <v>156</v>
      </c>
      <c r="B2" s="30"/>
      <c r="C2" s="30"/>
      <c r="D2" s="30"/>
      <c r="E2" s="30"/>
      <c r="F2" s="30"/>
      <c r="G2" s="30"/>
    </row>
    <row r="3" spans="1:7" s="3" customFormat="1" ht="15.75">
      <c r="A3" s="4"/>
      <c r="B3" s="4"/>
      <c r="C3" s="4"/>
      <c r="D3" s="25"/>
      <c r="E3" s="25"/>
      <c r="F3" s="29" t="s">
        <v>155</v>
      </c>
      <c r="G3" s="29"/>
    </row>
    <row r="4" spans="1:7" s="3" customFormat="1" ht="22.5" customHeight="1">
      <c r="A4" s="21" t="s">
        <v>147</v>
      </c>
      <c r="B4" s="21" t="s">
        <v>148</v>
      </c>
      <c r="C4" s="26" t="s">
        <v>157</v>
      </c>
      <c r="D4" s="26" t="s">
        <v>158</v>
      </c>
      <c r="E4" s="26" t="s">
        <v>159</v>
      </c>
      <c r="F4" s="26" t="s">
        <v>150</v>
      </c>
      <c r="G4" s="26" t="s">
        <v>160</v>
      </c>
    </row>
    <row r="5" spans="1:7" s="3" customFormat="1" ht="25.5" customHeight="1">
      <c r="A5" s="22"/>
      <c r="B5" s="22"/>
      <c r="C5" s="27"/>
      <c r="D5" s="27"/>
      <c r="E5" s="27"/>
      <c r="F5" s="27"/>
      <c r="G5" s="27"/>
    </row>
    <row r="6" spans="1:7" s="3" customFormat="1" ht="31.5" customHeight="1">
      <c r="A6" s="23"/>
      <c r="B6" s="23"/>
      <c r="C6" s="28"/>
      <c r="D6" s="28"/>
      <c r="E6" s="28"/>
      <c r="F6" s="28"/>
      <c r="G6" s="28"/>
    </row>
    <row r="7" spans="1:7" ht="18" customHeight="1">
      <c r="A7" s="10" t="s">
        <v>101</v>
      </c>
      <c r="B7" s="13" t="s">
        <v>6</v>
      </c>
      <c r="C7" s="5">
        <f>C8+C9+C10+C11+C12+C13+C14+C15</f>
        <v>664735346.4399999</v>
      </c>
      <c r="D7" s="5">
        <f>D8+D9+D10+D11+D12+D13+D14+D15</f>
        <v>4003564356.95</v>
      </c>
      <c r="E7" s="5">
        <f>E8+E9+E10+E11+E12+E13+E14+E15</f>
        <v>654343895.24</v>
      </c>
      <c r="F7" s="6">
        <f>E7/D7*100</f>
        <v>16.344033388749946</v>
      </c>
      <c r="G7" s="6">
        <f>E7/C7*100</f>
        <v>98.43675362598792</v>
      </c>
    </row>
    <row r="8" spans="1:7" ht="35.25" customHeight="1">
      <c r="A8" s="9" t="s">
        <v>136</v>
      </c>
      <c r="B8" s="14" t="s">
        <v>41</v>
      </c>
      <c r="C8" s="17">
        <v>22378987.27</v>
      </c>
      <c r="D8" s="17">
        <v>100570137.41</v>
      </c>
      <c r="E8" s="17">
        <v>20146326.23</v>
      </c>
      <c r="F8" s="7">
        <f aca="true" t="shared" si="0" ref="F8:F71">E8/D8*100</f>
        <v>20.032115644695132</v>
      </c>
      <c r="G8" s="7">
        <f aca="true" t="shared" si="1" ref="G8:G71">E8/C8*100</f>
        <v>90.02340448625672</v>
      </c>
    </row>
    <row r="9" spans="1:7" ht="50.25" customHeight="1">
      <c r="A9" s="9" t="s">
        <v>89</v>
      </c>
      <c r="B9" s="14" t="s">
        <v>54</v>
      </c>
      <c r="C9" s="17">
        <v>44780407.25</v>
      </c>
      <c r="D9" s="17">
        <v>210845795.38</v>
      </c>
      <c r="E9" s="17">
        <v>43263341.56</v>
      </c>
      <c r="F9" s="7">
        <f t="shared" si="0"/>
        <v>20.518949159990598</v>
      </c>
      <c r="G9" s="7">
        <f t="shared" si="1"/>
        <v>96.61221104683008</v>
      </c>
    </row>
    <row r="10" spans="1:8" ht="63">
      <c r="A10" s="9" t="s">
        <v>18</v>
      </c>
      <c r="B10" s="14" t="s">
        <v>71</v>
      </c>
      <c r="C10" s="17">
        <v>256526078.54</v>
      </c>
      <c r="D10" s="17">
        <v>1298704348.5</v>
      </c>
      <c r="E10" s="17">
        <v>262643306.26</v>
      </c>
      <c r="F10" s="7">
        <f t="shared" si="0"/>
        <v>20.223487090295208</v>
      </c>
      <c r="G10" s="7">
        <f t="shared" si="1"/>
        <v>102.38464165312773</v>
      </c>
      <c r="H10" s="11"/>
    </row>
    <row r="11" spans="1:8" ht="15.75">
      <c r="A11" s="9" t="s">
        <v>30</v>
      </c>
      <c r="B11" s="14" t="s">
        <v>87</v>
      </c>
      <c r="C11" s="17">
        <v>33462044.36</v>
      </c>
      <c r="D11" s="17">
        <v>200398722</v>
      </c>
      <c r="E11" s="17">
        <v>36988621.42</v>
      </c>
      <c r="F11" s="7">
        <f t="shared" si="0"/>
        <v>18.45751362625955</v>
      </c>
      <c r="G11" s="7">
        <f t="shared" si="1"/>
        <v>110.53903647386116</v>
      </c>
      <c r="H11" s="11"/>
    </row>
    <row r="12" spans="1:8" ht="47.25">
      <c r="A12" s="9" t="s">
        <v>80</v>
      </c>
      <c r="B12" s="14" t="s">
        <v>105</v>
      </c>
      <c r="C12" s="17">
        <v>80947328.85</v>
      </c>
      <c r="D12" s="17">
        <v>366485307.54</v>
      </c>
      <c r="E12" s="17">
        <v>77083515.39</v>
      </c>
      <c r="F12" s="7">
        <f t="shared" si="0"/>
        <v>21.033180267830172</v>
      </c>
      <c r="G12" s="7">
        <f t="shared" si="1"/>
        <v>95.22675607102508</v>
      </c>
      <c r="H12" s="11"/>
    </row>
    <row r="13" spans="1:8" ht="15.75">
      <c r="A13" s="9" t="s">
        <v>11</v>
      </c>
      <c r="B13" s="14" t="s">
        <v>119</v>
      </c>
      <c r="C13" s="17">
        <v>16383404.94</v>
      </c>
      <c r="D13" s="17">
        <v>163074393.1</v>
      </c>
      <c r="E13" s="17">
        <v>5832104.36</v>
      </c>
      <c r="F13" s="7">
        <f t="shared" si="0"/>
        <v>3.5763458928978844</v>
      </c>
      <c r="G13" s="7">
        <f t="shared" si="1"/>
        <v>35.5976329789722</v>
      </c>
      <c r="H13" s="11"/>
    </row>
    <row r="14" spans="1:7" ht="15.75">
      <c r="A14" s="9" t="s">
        <v>144</v>
      </c>
      <c r="B14" s="14" t="s">
        <v>124</v>
      </c>
      <c r="C14" s="17">
        <v>0</v>
      </c>
      <c r="D14" s="17">
        <v>106722870.38</v>
      </c>
      <c r="E14" s="17">
        <v>0</v>
      </c>
      <c r="F14" s="7">
        <f t="shared" si="0"/>
        <v>0</v>
      </c>
      <c r="G14" s="7"/>
    </row>
    <row r="15" spans="1:7" ht="15.75">
      <c r="A15" s="9" t="s">
        <v>98</v>
      </c>
      <c r="B15" s="14" t="s">
        <v>9</v>
      </c>
      <c r="C15" s="17">
        <v>210257095.23</v>
      </c>
      <c r="D15" s="17">
        <v>1556762782.64</v>
      </c>
      <c r="E15" s="17">
        <v>208386680.02</v>
      </c>
      <c r="F15" s="7">
        <f t="shared" si="0"/>
        <v>13.3858981177988</v>
      </c>
      <c r="G15" s="7">
        <f t="shared" si="1"/>
        <v>99.11041517626127</v>
      </c>
    </row>
    <row r="16" spans="1:7" ht="15.75">
      <c r="A16" s="10" t="s">
        <v>132</v>
      </c>
      <c r="B16" s="13" t="s">
        <v>133</v>
      </c>
      <c r="C16" s="5">
        <f>C17+C18</f>
        <v>14615437.75</v>
      </c>
      <c r="D16" s="5">
        <f>D17+D18</f>
        <v>99648086.2</v>
      </c>
      <c r="E16" s="5">
        <f>E17+E18</f>
        <v>17804073.29</v>
      </c>
      <c r="F16" s="6">
        <f t="shared" si="0"/>
        <v>17.86694955110939</v>
      </c>
      <c r="G16" s="6">
        <f t="shared" si="1"/>
        <v>121.81690069460971</v>
      </c>
    </row>
    <row r="17" spans="1:7" ht="15.75">
      <c r="A17" s="9" t="s">
        <v>130</v>
      </c>
      <c r="B17" s="14" t="s">
        <v>27</v>
      </c>
      <c r="C17" s="17">
        <v>4597426.5</v>
      </c>
      <c r="D17" s="17">
        <v>29937700</v>
      </c>
      <c r="E17" s="17">
        <v>5654978.69</v>
      </c>
      <c r="F17" s="7">
        <f t="shared" si="0"/>
        <v>18.889155446143157</v>
      </c>
      <c r="G17" s="7">
        <f t="shared" si="1"/>
        <v>123.00313425347855</v>
      </c>
    </row>
    <row r="18" spans="1:7" ht="15.75">
      <c r="A18" s="9" t="s">
        <v>25</v>
      </c>
      <c r="B18" s="14" t="s">
        <v>48</v>
      </c>
      <c r="C18" s="17">
        <v>10018011.25</v>
      </c>
      <c r="D18" s="17">
        <v>69710386.2</v>
      </c>
      <c r="E18" s="17">
        <v>12149094.6</v>
      </c>
      <c r="F18" s="7">
        <f t="shared" si="0"/>
        <v>17.427954803096473</v>
      </c>
      <c r="G18" s="7">
        <f t="shared" si="1"/>
        <v>121.27251903415461</v>
      </c>
    </row>
    <row r="19" spans="1:7" ht="31.5">
      <c r="A19" s="10" t="s">
        <v>22</v>
      </c>
      <c r="B19" s="13" t="s">
        <v>104</v>
      </c>
      <c r="C19" s="5">
        <f>C20+C21+C22+C23</f>
        <v>158368650.73000002</v>
      </c>
      <c r="D19" s="5">
        <f>D20+D21+D22+D23</f>
        <v>779276154.02</v>
      </c>
      <c r="E19" s="5">
        <f>E20+E21+E22+E23</f>
        <v>125097915.01000002</v>
      </c>
      <c r="F19" s="6">
        <f t="shared" si="0"/>
        <v>16.053091624152202</v>
      </c>
      <c r="G19" s="6">
        <f t="shared" si="1"/>
        <v>78.99158983382216</v>
      </c>
    </row>
    <row r="20" spans="1:7" ht="47.25">
      <c r="A20" s="9" t="s">
        <v>117</v>
      </c>
      <c r="B20" s="14" t="s">
        <v>97</v>
      </c>
      <c r="C20" s="17">
        <v>92120989.7</v>
      </c>
      <c r="D20" s="17">
        <v>192148061.61</v>
      </c>
      <c r="E20" s="17">
        <v>32287628.29</v>
      </c>
      <c r="F20" s="7">
        <f t="shared" si="0"/>
        <v>16.80351496625228</v>
      </c>
      <c r="G20" s="7">
        <f t="shared" si="1"/>
        <v>35.049154807332684</v>
      </c>
    </row>
    <row r="21" spans="1:7" ht="15.75">
      <c r="A21" s="9" t="s">
        <v>137</v>
      </c>
      <c r="B21" s="14" t="s">
        <v>51</v>
      </c>
      <c r="C21" s="17">
        <v>59897545.67</v>
      </c>
      <c r="D21" s="17">
        <v>407601840.53</v>
      </c>
      <c r="E21" s="17">
        <v>80440067.26</v>
      </c>
      <c r="F21" s="7">
        <f t="shared" si="0"/>
        <v>19.734961735061038</v>
      </c>
      <c r="G21" s="7">
        <f t="shared" si="1"/>
        <v>134.29609904749208</v>
      </c>
    </row>
    <row r="22" spans="1:7" ht="15.75">
      <c r="A22" s="9" t="s">
        <v>84</v>
      </c>
      <c r="B22" s="14" t="s">
        <v>69</v>
      </c>
      <c r="C22" s="17">
        <v>355000</v>
      </c>
      <c r="D22" s="17">
        <v>5000000</v>
      </c>
      <c r="E22" s="17">
        <v>1250000</v>
      </c>
      <c r="F22" s="7">
        <f t="shared" si="0"/>
        <v>25</v>
      </c>
      <c r="G22" s="7">
        <f t="shared" si="1"/>
        <v>352.11267605633805</v>
      </c>
    </row>
    <row r="23" spans="1:7" ht="31.5">
      <c r="A23" s="9" t="s">
        <v>114</v>
      </c>
      <c r="B23" s="14" t="s">
        <v>112</v>
      </c>
      <c r="C23" s="17">
        <v>5995115.36</v>
      </c>
      <c r="D23" s="17">
        <v>174526251.88</v>
      </c>
      <c r="E23" s="17">
        <v>11120219.46</v>
      </c>
      <c r="F23" s="7">
        <f t="shared" si="0"/>
        <v>6.371660045530568</v>
      </c>
      <c r="G23" s="7">
        <f t="shared" si="1"/>
        <v>185.4879980157713</v>
      </c>
    </row>
    <row r="24" spans="1:7" ht="15.75">
      <c r="A24" s="10" t="s">
        <v>134</v>
      </c>
      <c r="B24" s="13" t="s">
        <v>73</v>
      </c>
      <c r="C24" s="5">
        <f>C25+C26+C27+C28+C29+C30+C31+C32+C33+C34</f>
        <v>1100315367.36</v>
      </c>
      <c r="D24" s="5">
        <f>D25+D26+D27+D28+D29+D30+D31+D32+D33+D34</f>
        <v>19849815424.8</v>
      </c>
      <c r="E24" s="5">
        <f>E25+E26+E27+E28+E29+E30+E31+E32+E33+E34</f>
        <v>1021927219.9800001</v>
      </c>
      <c r="F24" s="6">
        <f t="shared" si="0"/>
        <v>5.148295831019279</v>
      </c>
      <c r="G24" s="6">
        <f t="shared" si="1"/>
        <v>92.87584726112865</v>
      </c>
    </row>
    <row r="25" spans="1:7" ht="15.75">
      <c r="A25" s="9" t="s">
        <v>109</v>
      </c>
      <c r="B25" s="14" t="s">
        <v>85</v>
      </c>
      <c r="C25" s="17">
        <v>35813520.73</v>
      </c>
      <c r="D25" s="17">
        <v>248837307</v>
      </c>
      <c r="E25" s="17">
        <v>37483529.57</v>
      </c>
      <c r="F25" s="7">
        <f t="shared" si="0"/>
        <v>15.063468585922287</v>
      </c>
      <c r="G25" s="7">
        <f t="shared" si="1"/>
        <v>104.66306804234715</v>
      </c>
    </row>
    <row r="26" spans="1:7" ht="15.75">
      <c r="A26" s="9" t="s">
        <v>38</v>
      </c>
      <c r="B26" s="14" t="s">
        <v>143</v>
      </c>
      <c r="C26" s="17">
        <v>0</v>
      </c>
      <c r="D26" s="17">
        <v>200000</v>
      </c>
      <c r="E26" s="17">
        <v>0</v>
      </c>
      <c r="F26" s="7">
        <f t="shared" si="0"/>
        <v>0</v>
      </c>
      <c r="G26" s="7"/>
    </row>
    <row r="27" spans="1:7" ht="15.75">
      <c r="A27" s="9" t="s">
        <v>56</v>
      </c>
      <c r="B27" s="14" t="s">
        <v>2</v>
      </c>
      <c r="C27" s="17">
        <v>244377806.96</v>
      </c>
      <c r="D27" s="17">
        <v>10638752840.68</v>
      </c>
      <c r="E27" s="17">
        <v>79111380.53</v>
      </c>
      <c r="F27" s="7">
        <f t="shared" si="0"/>
        <v>0.7436151747740332</v>
      </c>
      <c r="G27" s="7">
        <f t="shared" si="1"/>
        <v>32.37257159892143</v>
      </c>
    </row>
    <row r="28" spans="1:7" ht="15.75">
      <c r="A28" s="9" t="s">
        <v>95</v>
      </c>
      <c r="B28" s="14" t="s">
        <v>16</v>
      </c>
      <c r="C28" s="17">
        <v>890005.31</v>
      </c>
      <c r="D28" s="17">
        <v>26169382.73</v>
      </c>
      <c r="E28" s="17">
        <v>735681.95</v>
      </c>
      <c r="F28" s="7">
        <f t="shared" si="0"/>
        <v>2.811231573898113</v>
      </c>
      <c r="G28" s="7">
        <f t="shared" si="1"/>
        <v>82.66040008233209</v>
      </c>
    </row>
    <row r="29" spans="1:7" ht="15.75">
      <c r="A29" s="9" t="s">
        <v>120</v>
      </c>
      <c r="B29" s="14" t="s">
        <v>37</v>
      </c>
      <c r="C29" s="17">
        <v>61707805.21</v>
      </c>
      <c r="D29" s="17">
        <v>498457182</v>
      </c>
      <c r="E29" s="17">
        <v>74844322.02</v>
      </c>
      <c r="F29" s="7">
        <f t="shared" si="0"/>
        <v>15.015195832808764</v>
      </c>
      <c r="G29" s="7">
        <f t="shared" si="1"/>
        <v>121.28825804984417</v>
      </c>
    </row>
    <row r="30" spans="1:7" ht="15.75">
      <c r="A30" s="9" t="s">
        <v>35</v>
      </c>
      <c r="B30" s="14" t="s">
        <v>55</v>
      </c>
      <c r="C30" s="17">
        <v>211113147.71</v>
      </c>
      <c r="D30" s="17">
        <v>869989831.08</v>
      </c>
      <c r="E30" s="17">
        <v>140060044.63</v>
      </c>
      <c r="F30" s="7">
        <f t="shared" si="0"/>
        <v>16.099043876884206</v>
      </c>
      <c r="G30" s="7">
        <f t="shared" si="1"/>
        <v>66.3435916470709</v>
      </c>
    </row>
    <row r="31" spans="1:7" ht="15.75">
      <c r="A31" s="9" t="s">
        <v>126</v>
      </c>
      <c r="B31" s="14" t="s">
        <v>66</v>
      </c>
      <c r="C31" s="17">
        <v>497214577.1</v>
      </c>
      <c r="D31" s="17">
        <v>6817106566.46</v>
      </c>
      <c r="E31" s="17">
        <v>632262858.44</v>
      </c>
      <c r="F31" s="7">
        <f t="shared" si="0"/>
        <v>9.274651236210946</v>
      </c>
      <c r="G31" s="7">
        <f t="shared" si="1"/>
        <v>127.16096582036434</v>
      </c>
    </row>
    <row r="32" spans="1:7" ht="15.75">
      <c r="A32" s="9" t="s">
        <v>29</v>
      </c>
      <c r="B32" s="14" t="s">
        <v>23</v>
      </c>
      <c r="C32" s="17">
        <v>64050</v>
      </c>
      <c r="D32" s="17">
        <v>88456200</v>
      </c>
      <c r="E32" s="17">
        <v>64050</v>
      </c>
      <c r="F32" s="7">
        <f t="shared" si="0"/>
        <v>0.07240871753477993</v>
      </c>
      <c r="G32" s="7">
        <f t="shared" si="1"/>
        <v>100</v>
      </c>
    </row>
    <row r="33" spans="1:7" s="16" customFormat="1" ht="31.5">
      <c r="A33" s="9" t="s">
        <v>154</v>
      </c>
      <c r="B33" s="14" t="s">
        <v>153</v>
      </c>
      <c r="C33" s="17">
        <v>0</v>
      </c>
      <c r="D33" s="17">
        <v>120000</v>
      </c>
      <c r="E33" s="17">
        <v>0</v>
      </c>
      <c r="F33" s="7">
        <f t="shared" si="0"/>
        <v>0</v>
      </c>
      <c r="G33" s="7"/>
    </row>
    <row r="34" spans="1:7" ht="15.75">
      <c r="A34" s="9" t="s">
        <v>10</v>
      </c>
      <c r="B34" s="14" t="s">
        <v>57</v>
      </c>
      <c r="C34" s="17">
        <v>49134454.34</v>
      </c>
      <c r="D34" s="17">
        <v>661726114.85</v>
      </c>
      <c r="E34" s="17">
        <v>57365352.84</v>
      </c>
      <c r="F34" s="7">
        <f t="shared" si="0"/>
        <v>8.669047745380817</v>
      </c>
      <c r="G34" s="7">
        <f t="shared" si="1"/>
        <v>116.7517857083421</v>
      </c>
    </row>
    <row r="35" spans="1:7" ht="15.75">
      <c r="A35" s="10" t="s">
        <v>131</v>
      </c>
      <c r="B35" s="13" t="s">
        <v>45</v>
      </c>
      <c r="C35" s="5">
        <f>C36+C37+C38+C39</f>
        <v>238641589.55</v>
      </c>
      <c r="D35" s="5">
        <f>D36+D37+D38+D39</f>
        <v>2833547795.11</v>
      </c>
      <c r="E35" s="5">
        <f>E36+E37+E38+E39</f>
        <v>191647052.65</v>
      </c>
      <c r="F35" s="6">
        <f t="shared" si="0"/>
        <v>6.763501677322516</v>
      </c>
      <c r="G35" s="6">
        <f t="shared" si="1"/>
        <v>80.30748245156416</v>
      </c>
    </row>
    <row r="36" spans="1:7" ht="15.75">
      <c r="A36" s="9" t="s">
        <v>8</v>
      </c>
      <c r="B36" s="14" t="s">
        <v>63</v>
      </c>
      <c r="C36" s="17">
        <v>31011880.13</v>
      </c>
      <c r="D36" s="17">
        <v>201756231.29</v>
      </c>
      <c r="E36" s="17">
        <v>19539918.14</v>
      </c>
      <c r="F36" s="7">
        <f t="shared" si="0"/>
        <v>9.68491432213251</v>
      </c>
      <c r="G36" s="7">
        <f t="shared" si="1"/>
        <v>63.00784750260158</v>
      </c>
    </row>
    <row r="37" spans="1:7" ht="15.75">
      <c r="A37" s="9" t="s">
        <v>49</v>
      </c>
      <c r="B37" s="14" t="s">
        <v>77</v>
      </c>
      <c r="C37" s="17">
        <v>36506192.77</v>
      </c>
      <c r="D37" s="17">
        <v>1438436949.69</v>
      </c>
      <c r="E37" s="17">
        <v>27616905.53</v>
      </c>
      <c r="F37" s="7">
        <f t="shared" si="0"/>
        <v>1.9199246470936224</v>
      </c>
      <c r="G37" s="7">
        <f t="shared" si="1"/>
        <v>75.64991973826145</v>
      </c>
    </row>
    <row r="38" spans="1:7" ht="15.75">
      <c r="A38" s="9" t="s">
        <v>59</v>
      </c>
      <c r="B38" s="14" t="s">
        <v>91</v>
      </c>
      <c r="C38" s="17">
        <v>153650251.78</v>
      </c>
      <c r="D38" s="17">
        <v>1073873262.61</v>
      </c>
      <c r="E38" s="17">
        <v>125899357.73</v>
      </c>
      <c r="F38" s="7">
        <f t="shared" si="0"/>
        <v>11.72385626065476</v>
      </c>
      <c r="G38" s="7">
        <f t="shared" si="1"/>
        <v>81.93892054942131</v>
      </c>
    </row>
    <row r="39" spans="1:7" ht="31.5">
      <c r="A39" s="9" t="s">
        <v>3</v>
      </c>
      <c r="B39" s="14" t="s">
        <v>128</v>
      </c>
      <c r="C39" s="17">
        <v>17473264.87</v>
      </c>
      <c r="D39" s="17">
        <v>119481351.52</v>
      </c>
      <c r="E39" s="17">
        <v>18590871.25</v>
      </c>
      <c r="F39" s="7">
        <f t="shared" si="0"/>
        <v>15.55964258312568</v>
      </c>
      <c r="G39" s="7">
        <f t="shared" si="1"/>
        <v>106.39609362254232</v>
      </c>
    </row>
    <row r="40" spans="1:7" ht="15.75">
      <c r="A40" s="10" t="s">
        <v>142</v>
      </c>
      <c r="B40" s="13" t="s">
        <v>17</v>
      </c>
      <c r="C40" s="5">
        <f>C41+C42+C43+C44</f>
        <v>3022771.65</v>
      </c>
      <c r="D40" s="5">
        <f>D41+D42+D43+D44</f>
        <v>114727982.28999999</v>
      </c>
      <c r="E40" s="5">
        <f>E41+E42+E43+E44</f>
        <v>2072428.86</v>
      </c>
      <c r="F40" s="6">
        <f t="shared" si="0"/>
        <v>1.8063848231562936</v>
      </c>
      <c r="G40" s="6">
        <f t="shared" si="1"/>
        <v>68.56054971932795</v>
      </c>
    </row>
    <row r="41" spans="1:7" s="18" customFormat="1" ht="15.75">
      <c r="A41" s="9" t="s">
        <v>161</v>
      </c>
      <c r="B41" s="14" t="s">
        <v>162</v>
      </c>
      <c r="C41" s="17">
        <v>0</v>
      </c>
      <c r="D41" s="17">
        <v>502743.58</v>
      </c>
      <c r="E41" s="17">
        <v>0</v>
      </c>
      <c r="F41" s="7">
        <f t="shared" si="0"/>
        <v>0</v>
      </c>
      <c r="G41" s="7"/>
    </row>
    <row r="42" spans="1:7" ht="31.5">
      <c r="A42" s="9" t="s">
        <v>50</v>
      </c>
      <c r="B42" s="14" t="s">
        <v>67</v>
      </c>
      <c r="C42" s="17">
        <v>0</v>
      </c>
      <c r="D42" s="17">
        <v>51900</v>
      </c>
      <c r="E42" s="17">
        <v>0</v>
      </c>
      <c r="F42" s="7">
        <f t="shared" si="0"/>
        <v>0</v>
      </c>
      <c r="G42" s="7"/>
    </row>
    <row r="43" spans="1:7" ht="31.5">
      <c r="A43" s="9" t="s">
        <v>111</v>
      </c>
      <c r="B43" s="14" t="s">
        <v>81</v>
      </c>
      <c r="C43" s="17">
        <v>0</v>
      </c>
      <c r="D43" s="17">
        <v>1000000</v>
      </c>
      <c r="E43" s="17">
        <v>0</v>
      </c>
      <c r="F43" s="7">
        <f t="shared" si="0"/>
        <v>0</v>
      </c>
      <c r="G43" s="7"/>
    </row>
    <row r="44" spans="1:7" ht="15.75">
      <c r="A44" s="9" t="s">
        <v>12</v>
      </c>
      <c r="B44" s="14" t="s">
        <v>96</v>
      </c>
      <c r="C44" s="17">
        <v>3022771.65</v>
      </c>
      <c r="D44" s="17">
        <v>113173338.71</v>
      </c>
      <c r="E44" s="17">
        <v>2072428.86</v>
      </c>
      <c r="F44" s="7">
        <f t="shared" si="0"/>
        <v>1.831198835010494</v>
      </c>
      <c r="G44" s="7">
        <f t="shared" si="1"/>
        <v>68.56054971932795</v>
      </c>
    </row>
    <row r="45" spans="1:7" ht="15.75">
      <c r="A45" s="10" t="s">
        <v>140</v>
      </c>
      <c r="B45" s="13" t="s">
        <v>141</v>
      </c>
      <c r="C45" s="5">
        <f>C46+C47+C48+C49+C50+C51+C52</f>
        <v>3531513378.2200003</v>
      </c>
      <c r="D45" s="5">
        <f>D46+D47+D48+D49+D50+D51+D52</f>
        <v>17695349454.010002</v>
      </c>
      <c r="E45" s="5">
        <f>E46+E47+E48+E49+E50+E51+E52</f>
        <v>3403349555.22</v>
      </c>
      <c r="F45" s="6">
        <f t="shared" si="0"/>
        <v>19.23301692382659</v>
      </c>
      <c r="G45" s="6">
        <f t="shared" si="1"/>
        <v>96.37085268342946</v>
      </c>
    </row>
    <row r="46" spans="1:7" ht="15.75">
      <c r="A46" s="9" t="s">
        <v>106</v>
      </c>
      <c r="B46" s="14" t="s">
        <v>5</v>
      </c>
      <c r="C46" s="17">
        <v>872860984.09</v>
      </c>
      <c r="D46" s="17">
        <v>4740737642.01</v>
      </c>
      <c r="E46" s="17">
        <v>851929209.43</v>
      </c>
      <c r="F46" s="7">
        <f t="shared" si="0"/>
        <v>17.9703935075554</v>
      </c>
      <c r="G46" s="7">
        <f t="shared" si="1"/>
        <v>97.60193489667516</v>
      </c>
    </row>
    <row r="47" spans="1:7" ht="15.75">
      <c r="A47" s="9" t="s">
        <v>83</v>
      </c>
      <c r="B47" s="14" t="s">
        <v>21</v>
      </c>
      <c r="C47" s="17">
        <v>1781757846.17</v>
      </c>
      <c r="D47" s="17">
        <v>8594407148.73</v>
      </c>
      <c r="E47" s="17">
        <v>1709882751.07</v>
      </c>
      <c r="F47" s="7">
        <f t="shared" si="0"/>
        <v>19.895296109198995</v>
      </c>
      <c r="G47" s="7">
        <f t="shared" si="1"/>
        <v>95.96605704560245</v>
      </c>
    </row>
    <row r="48" spans="1:7" ht="15.75">
      <c r="A48" s="9" t="s">
        <v>163</v>
      </c>
      <c r="B48" s="14" t="s">
        <v>36</v>
      </c>
      <c r="C48" s="17">
        <v>262783889.14</v>
      </c>
      <c r="D48" s="17">
        <v>1377695224.22</v>
      </c>
      <c r="E48" s="17">
        <v>241019177.36</v>
      </c>
      <c r="F48" s="7">
        <f t="shared" si="0"/>
        <v>17.49437561536559</v>
      </c>
      <c r="G48" s="7">
        <f t="shared" si="1"/>
        <v>91.71763845522331</v>
      </c>
    </row>
    <row r="49" spans="1:7" ht="15.75">
      <c r="A49" s="9" t="s">
        <v>19</v>
      </c>
      <c r="B49" s="14" t="s">
        <v>53</v>
      </c>
      <c r="C49" s="17">
        <v>370940469.07</v>
      </c>
      <c r="D49" s="17">
        <v>1538563347.44</v>
      </c>
      <c r="E49" s="17">
        <v>368246529.65</v>
      </c>
      <c r="F49" s="7">
        <f t="shared" si="0"/>
        <v>23.9344405456377</v>
      </c>
      <c r="G49" s="7">
        <f t="shared" si="1"/>
        <v>99.27375424235751</v>
      </c>
    </row>
    <row r="50" spans="1:7" ht="31.5">
      <c r="A50" s="9" t="s">
        <v>43</v>
      </c>
      <c r="B50" s="14" t="s">
        <v>70</v>
      </c>
      <c r="C50" s="17">
        <v>5831756.21</v>
      </c>
      <c r="D50" s="17">
        <v>34485879.02</v>
      </c>
      <c r="E50" s="17">
        <v>6366299.58</v>
      </c>
      <c r="F50" s="7">
        <f t="shared" si="0"/>
        <v>18.46059825329631</v>
      </c>
      <c r="G50" s="7">
        <f t="shared" si="1"/>
        <v>109.16607880630183</v>
      </c>
    </row>
    <row r="51" spans="1:7" ht="15.75">
      <c r="A51" s="9" t="s">
        <v>164</v>
      </c>
      <c r="B51" s="14" t="s">
        <v>100</v>
      </c>
      <c r="C51" s="17">
        <v>5201875.84</v>
      </c>
      <c r="D51" s="17">
        <v>336365752.36</v>
      </c>
      <c r="E51" s="17">
        <v>6110339.99</v>
      </c>
      <c r="F51" s="7">
        <f t="shared" si="0"/>
        <v>1.8165761368774327</v>
      </c>
      <c r="G51" s="7">
        <f t="shared" si="1"/>
        <v>117.4641644272694</v>
      </c>
    </row>
    <row r="52" spans="1:7" ht="15.75">
      <c r="A52" s="9" t="s">
        <v>39</v>
      </c>
      <c r="B52" s="14" t="s">
        <v>138</v>
      </c>
      <c r="C52" s="17">
        <v>232136557.7</v>
      </c>
      <c r="D52" s="17">
        <v>1073094460.23</v>
      </c>
      <c r="E52" s="17">
        <v>219795248.14</v>
      </c>
      <c r="F52" s="7">
        <f t="shared" si="0"/>
        <v>20.482376555451655</v>
      </c>
      <c r="G52" s="7">
        <f t="shared" si="1"/>
        <v>94.6835993079775</v>
      </c>
    </row>
    <row r="53" spans="1:7" ht="15.75">
      <c r="A53" s="10" t="s">
        <v>34</v>
      </c>
      <c r="B53" s="13" t="s">
        <v>110</v>
      </c>
      <c r="C53" s="5">
        <f>C54+C55+C56</f>
        <v>369994474.51</v>
      </c>
      <c r="D53" s="5">
        <f>D54+D55+D56</f>
        <v>2288832124.63</v>
      </c>
      <c r="E53" s="5">
        <f>E54+E55+E56</f>
        <v>408040393.76</v>
      </c>
      <c r="F53" s="6">
        <f t="shared" si="0"/>
        <v>17.827449613674116</v>
      </c>
      <c r="G53" s="6">
        <f t="shared" si="1"/>
        <v>110.28283443972666</v>
      </c>
    </row>
    <row r="54" spans="1:7" ht="15.75">
      <c r="A54" s="9" t="s">
        <v>72</v>
      </c>
      <c r="B54" s="14" t="s">
        <v>127</v>
      </c>
      <c r="C54" s="17">
        <v>332460883.05</v>
      </c>
      <c r="D54" s="17">
        <v>2100926035</v>
      </c>
      <c r="E54" s="17">
        <v>366982850.88</v>
      </c>
      <c r="F54" s="7">
        <f t="shared" si="0"/>
        <v>17.467671149117823</v>
      </c>
      <c r="G54" s="7">
        <f t="shared" si="1"/>
        <v>110.38376831382237</v>
      </c>
    </row>
    <row r="55" spans="1:7" s="2" customFormat="1" ht="15.75">
      <c r="A55" s="9" t="s">
        <v>151</v>
      </c>
      <c r="B55" s="14" t="s">
        <v>152</v>
      </c>
      <c r="C55" s="17">
        <v>983920</v>
      </c>
      <c r="D55" s="17">
        <v>3687326</v>
      </c>
      <c r="E55" s="17">
        <v>829725</v>
      </c>
      <c r="F55" s="7">
        <f t="shared" si="0"/>
        <v>22.50207874215624</v>
      </c>
      <c r="G55" s="7">
        <f t="shared" si="1"/>
        <v>84.32850231726157</v>
      </c>
    </row>
    <row r="56" spans="1:7" s="8" customFormat="1" ht="15.75">
      <c r="A56" s="9" t="s">
        <v>60</v>
      </c>
      <c r="B56" s="14" t="s">
        <v>26</v>
      </c>
      <c r="C56" s="17">
        <v>36549671.46</v>
      </c>
      <c r="D56" s="17">
        <v>184218763.63</v>
      </c>
      <c r="E56" s="17">
        <v>40227817.88</v>
      </c>
      <c r="F56" s="7">
        <f t="shared" si="0"/>
        <v>21.836981796706027</v>
      </c>
      <c r="G56" s="7">
        <f t="shared" si="1"/>
        <v>110.06341855637571</v>
      </c>
    </row>
    <row r="57" spans="1:7" ht="15.75">
      <c r="A57" s="10" t="s">
        <v>58</v>
      </c>
      <c r="B57" s="13" t="s">
        <v>79</v>
      </c>
      <c r="C57" s="5">
        <f>C58+C59+C60+C61+C62+C63</f>
        <v>567981534.63</v>
      </c>
      <c r="D57" s="5">
        <f>D58+D59+D60+D61+D62+D63</f>
        <v>5954220718.9</v>
      </c>
      <c r="E57" s="5">
        <f>E58+E59+E60+E61+E62+E63</f>
        <v>559462235.85</v>
      </c>
      <c r="F57" s="6">
        <f t="shared" si="0"/>
        <v>9.396061420332376</v>
      </c>
      <c r="G57" s="6">
        <f t="shared" si="1"/>
        <v>98.50007469247223</v>
      </c>
    </row>
    <row r="58" spans="1:7" ht="15.75">
      <c r="A58" s="9" t="s">
        <v>47</v>
      </c>
      <c r="B58" s="14" t="s">
        <v>102</v>
      </c>
      <c r="C58" s="17">
        <v>191525561.45</v>
      </c>
      <c r="D58" s="17">
        <v>3189092078.66</v>
      </c>
      <c r="E58" s="17">
        <v>225356787.2</v>
      </c>
      <c r="F58" s="7">
        <f t="shared" si="0"/>
        <v>7.066487314931683</v>
      </c>
      <c r="G58" s="7">
        <f t="shared" si="1"/>
        <v>117.66407861899522</v>
      </c>
    </row>
    <row r="59" spans="1:7" ht="15.75">
      <c r="A59" s="9" t="s">
        <v>88</v>
      </c>
      <c r="B59" s="14" t="s">
        <v>115</v>
      </c>
      <c r="C59" s="17">
        <v>229638878.01</v>
      </c>
      <c r="D59" s="17">
        <v>1963830305.22</v>
      </c>
      <c r="E59" s="17">
        <v>213451691.81</v>
      </c>
      <c r="F59" s="7">
        <f t="shared" si="0"/>
        <v>10.869151537311055</v>
      </c>
      <c r="G59" s="7">
        <f t="shared" si="1"/>
        <v>92.95102539244462</v>
      </c>
    </row>
    <row r="60" spans="1:7" ht="15.75">
      <c r="A60" s="9" t="s">
        <v>93</v>
      </c>
      <c r="B60" s="14" t="s">
        <v>0</v>
      </c>
      <c r="C60" s="17">
        <v>49075822.16</v>
      </c>
      <c r="D60" s="17">
        <v>80533155.03</v>
      </c>
      <c r="E60" s="17">
        <v>4452884.55</v>
      </c>
      <c r="F60" s="7">
        <f t="shared" si="0"/>
        <v>5.52925630237785</v>
      </c>
      <c r="G60" s="7">
        <f t="shared" si="1"/>
        <v>9.07347926945051</v>
      </c>
    </row>
    <row r="61" spans="1:7" ht="15.75">
      <c r="A61" s="9" t="s">
        <v>122</v>
      </c>
      <c r="B61" s="14" t="s">
        <v>14</v>
      </c>
      <c r="C61" s="17">
        <v>23179802.78</v>
      </c>
      <c r="D61" s="17">
        <v>91680793.57</v>
      </c>
      <c r="E61" s="17">
        <v>23727527.3</v>
      </c>
      <c r="F61" s="7">
        <f t="shared" si="0"/>
        <v>25.880586735850613</v>
      </c>
      <c r="G61" s="7">
        <f t="shared" si="1"/>
        <v>102.36293865482146</v>
      </c>
    </row>
    <row r="62" spans="1:7" s="1" customFormat="1" ht="31.5">
      <c r="A62" s="9" t="s">
        <v>4</v>
      </c>
      <c r="B62" s="14" t="s">
        <v>31</v>
      </c>
      <c r="C62" s="17">
        <v>25799534.7</v>
      </c>
      <c r="D62" s="17">
        <v>134311370</v>
      </c>
      <c r="E62" s="17">
        <v>27167473</v>
      </c>
      <c r="F62" s="7">
        <f t="shared" si="0"/>
        <v>20.227232437581417</v>
      </c>
      <c r="G62" s="7">
        <f t="shared" si="1"/>
        <v>105.30218205834542</v>
      </c>
    </row>
    <row r="63" spans="1:7" s="8" customFormat="1" ht="15.75">
      <c r="A63" s="9" t="s">
        <v>46</v>
      </c>
      <c r="B63" s="14" t="s">
        <v>76</v>
      </c>
      <c r="C63" s="17">
        <v>48761935.53</v>
      </c>
      <c r="D63" s="17">
        <v>494773016.42</v>
      </c>
      <c r="E63" s="17">
        <v>65305871.99</v>
      </c>
      <c r="F63" s="7">
        <f t="shared" si="0"/>
        <v>13.199157961873073</v>
      </c>
      <c r="G63" s="7">
        <f t="shared" si="1"/>
        <v>133.9279732852721</v>
      </c>
    </row>
    <row r="64" spans="1:7" ht="15.75">
      <c r="A64" s="10" t="s">
        <v>61</v>
      </c>
      <c r="B64" s="13" t="s">
        <v>13</v>
      </c>
      <c r="C64" s="5">
        <f>C65+C66+C67+C68+C69</f>
        <v>3513376235.26</v>
      </c>
      <c r="D64" s="5">
        <f>D65+D66+D67+D68+D69</f>
        <v>15881916367.5</v>
      </c>
      <c r="E64" s="5">
        <f>E65+E66+E67+E68+E69</f>
        <v>3573288873.64</v>
      </c>
      <c r="F64" s="6">
        <f t="shared" si="0"/>
        <v>22.499103955440848</v>
      </c>
      <c r="G64" s="6">
        <f t="shared" si="1"/>
        <v>101.70527248914365</v>
      </c>
    </row>
    <row r="65" spans="1:7" ht="15.75">
      <c r="A65" s="9" t="s">
        <v>113</v>
      </c>
      <c r="B65" s="14" t="s">
        <v>24</v>
      </c>
      <c r="C65" s="17">
        <v>74972704.69</v>
      </c>
      <c r="D65" s="17">
        <v>324771425.44</v>
      </c>
      <c r="E65" s="17">
        <v>78634866.25</v>
      </c>
      <c r="F65" s="7">
        <f t="shared" si="0"/>
        <v>24.212372176359285</v>
      </c>
      <c r="G65" s="7">
        <f t="shared" si="1"/>
        <v>104.88465979070976</v>
      </c>
    </row>
    <row r="66" spans="1:7" ht="15.75">
      <c r="A66" s="9" t="s">
        <v>129</v>
      </c>
      <c r="B66" s="14" t="s">
        <v>44</v>
      </c>
      <c r="C66" s="17">
        <v>255009516.75</v>
      </c>
      <c r="D66" s="17">
        <v>1464444944.45</v>
      </c>
      <c r="E66" s="17">
        <v>276514778.14</v>
      </c>
      <c r="F66" s="7">
        <f t="shared" si="0"/>
        <v>18.881882803989626</v>
      </c>
      <c r="G66" s="7">
        <f t="shared" si="1"/>
        <v>108.43312111017518</v>
      </c>
    </row>
    <row r="67" spans="1:7" ht="15.75">
      <c r="A67" s="9" t="s">
        <v>68</v>
      </c>
      <c r="B67" s="14" t="s">
        <v>62</v>
      </c>
      <c r="C67" s="17">
        <v>2881598603.4</v>
      </c>
      <c r="D67" s="17">
        <v>11975298548.92</v>
      </c>
      <c r="E67" s="17">
        <v>2808907703.85</v>
      </c>
      <c r="F67" s="7">
        <f t="shared" si="0"/>
        <v>23.455846986823747</v>
      </c>
      <c r="G67" s="7">
        <f t="shared" si="1"/>
        <v>97.47741064754015</v>
      </c>
    </row>
    <row r="68" spans="1:7" s="1" customFormat="1" ht="15.75">
      <c r="A68" s="9" t="s">
        <v>82</v>
      </c>
      <c r="B68" s="14" t="s">
        <v>75</v>
      </c>
      <c r="C68" s="17">
        <v>247842075.91</v>
      </c>
      <c r="D68" s="17">
        <v>1737896184.9</v>
      </c>
      <c r="E68" s="17">
        <v>348417172.55</v>
      </c>
      <c r="F68" s="7">
        <f t="shared" si="0"/>
        <v>20.048215513520343</v>
      </c>
      <c r="G68" s="7">
        <f t="shared" si="1"/>
        <v>140.58031561861284</v>
      </c>
    </row>
    <row r="69" spans="1:7" s="8" customFormat="1" ht="15.75">
      <c r="A69" s="9" t="s">
        <v>118</v>
      </c>
      <c r="B69" s="14" t="s">
        <v>107</v>
      </c>
      <c r="C69" s="17">
        <v>53953334.51</v>
      </c>
      <c r="D69" s="17">
        <v>379505263.79</v>
      </c>
      <c r="E69" s="17">
        <v>60814352.85</v>
      </c>
      <c r="F69" s="7">
        <f t="shared" si="0"/>
        <v>16.024640144030187</v>
      </c>
      <c r="G69" s="7">
        <f t="shared" si="1"/>
        <v>112.71657887748967</v>
      </c>
    </row>
    <row r="70" spans="1:7" ht="15.75">
      <c r="A70" s="10" t="s">
        <v>42</v>
      </c>
      <c r="B70" s="13" t="s">
        <v>135</v>
      </c>
      <c r="C70" s="5">
        <f>C71+C72+C73+C74</f>
        <v>100799848.86</v>
      </c>
      <c r="D70" s="5">
        <f>D71+D72+D73+D74</f>
        <v>2869261344.92</v>
      </c>
      <c r="E70" s="5">
        <f>E71+E72+E73+E74</f>
        <v>142017088.99</v>
      </c>
      <c r="F70" s="6">
        <f t="shared" si="0"/>
        <v>4.9496045120267596</v>
      </c>
      <c r="G70" s="6">
        <f t="shared" si="1"/>
        <v>140.89018048751865</v>
      </c>
    </row>
    <row r="71" spans="1:7" ht="15.75">
      <c r="A71" s="9" t="s">
        <v>40</v>
      </c>
      <c r="B71" s="14" t="s">
        <v>1</v>
      </c>
      <c r="C71" s="17">
        <v>74848770.36</v>
      </c>
      <c r="D71" s="17">
        <v>1723335552.2</v>
      </c>
      <c r="E71" s="17">
        <v>109886406.64</v>
      </c>
      <c r="F71" s="7">
        <f t="shared" si="0"/>
        <v>6.376379022629671</v>
      </c>
      <c r="G71" s="7">
        <f t="shared" si="1"/>
        <v>146.81123832960722</v>
      </c>
    </row>
    <row r="72" spans="1:7" ht="15.75">
      <c r="A72" s="9" t="s">
        <v>116</v>
      </c>
      <c r="B72" s="14" t="s">
        <v>15</v>
      </c>
      <c r="C72" s="17">
        <v>3661674.48</v>
      </c>
      <c r="D72" s="17">
        <v>983897799.39</v>
      </c>
      <c r="E72" s="17">
        <v>4607316.38</v>
      </c>
      <c r="F72" s="7">
        <f aca="true" t="shared" si="2" ref="F72:F85">E72/D72*100</f>
        <v>0.4682718451912849</v>
      </c>
      <c r="G72" s="7">
        <f aca="true" t="shared" si="3" ref="G72:G85">E72/C72*100</f>
        <v>125.82539505259354</v>
      </c>
    </row>
    <row r="73" spans="1:7" s="1" customFormat="1" ht="15.75">
      <c r="A73" s="9" t="s">
        <v>33</v>
      </c>
      <c r="B73" s="14" t="s">
        <v>28</v>
      </c>
      <c r="C73" s="17">
        <v>18853436.25</v>
      </c>
      <c r="D73" s="17">
        <v>145056509</v>
      </c>
      <c r="E73" s="17">
        <v>24402903.36</v>
      </c>
      <c r="F73" s="7">
        <f t="shared" si="2"/>
        <v>16.823032298398964</v>
      </c>
      <c r="G73" s="7">
        <f t="shared" si="3"/>
        <v>129.43477802355525</v>
      </c>
    </row>
    <row r="74" spans="1:7" s="8" customFormat="1" ht="17.25" customHeight="1">
      <c r="A74" s="9" t="s">
        <v>146</v>
      </c>
      <c r="B74" s="14" t="s">
        <v>65</v>
      </c>
      <c r="C74" s="17">
        <v>3435967.77</v>
      </c>
      <c r="D74" s="17">
        <v>16971484.33</v>
      </c>
      <c r="E74" s="17">
        <v>3120462.61</v>
      </c>
      <c r="F74" s="7">
        <f t="shared" si="2"/>
        <v>18.386503792623778</v>
      </c>
      <c r="G74" s="7">
        <f t="shared" si="3"/>
        <v>90.8175751019923</v>
      </c>
    </row>
    <row r="75" spans="1:7" ht="15.75">
      <c r="A75" s="10" t="s">
        <v>103</v>
      </c>
      <c r="B75" s="13" t="s">
        <v>108</v>
      </c>
      <c r="C75" s="5">
        <f>C76+C77+C78</f>
        <v>19102154.65</v>
      </c>
      <c r="D75" s="5">
        <f>D76+D77+D78</f>
        <v>124915093</v>
      </c>
      <c r="E75" s="5">
        <f>E76+E77+E78</f>
        <v>25304025.31</v>
      </c>
      <c r="F75" s="6">
        <f t="shared" si="2"/>
        <v>20.25697992315468</v>
      </c>
      <c r="G75" s="6">
        <f t="shared" si="3"/>
        <v>132.46686446442314</v>
      </c>
    </row>
    <row r="76" spans="1:7" ht="15.75">
      <c r="A76" s="9" t="s">
        <v>125</v>
      </c>
      <c r="B76" s="14" t="s">
        <v>121</v>
      </c>
      <c r="C76" s="17">
        <v>4798461.25</v>
      </c>
      <c r="D76" s="17">
        <v>29635961</v>
      </c>
      <c r="E76" s="17">
        <v>5441885.26</v>
      </c>
      <c r="F76" s="7">
        <f t="shared" si="2"/>
        <v>18.362438997675827</v>
      </c>
      <c r="G76" s="7">
        <f t="shared" si="3"/>
        <v>113.40896542615614</v>
      </c>
    </row>
    <row r="77" spans="1:7" s="1" customFormat="1" ht="15.75">
      <c r="A77" s="9" t="s">
        <v>145</v>
      </c>
      <c r="B77" s="14" t="s">
        <v>139</v>
      </c>
      <c r="C77" s="17">
        <v>7155820.1</v>
      </c>
      <c r="D77" s="17">
        <v>63218059</v>
      </c>
      <c r="E77" s="17">
        <v>12520744.08</v>
      </c>
      <c r="F77" s="7">
        <f t="shared" si="2"/>
        <v>19.805644586462233</v>
      </c>
      <c r="G77" s="7">
        <f t="shared" si="3"/>
        <v>174.9728738988282</v>
      </c>
    </row>
    <row r="78" spans="1:7" s="8" customFormat="1" ht="16.5" customHeight="1">
      <c r="A78" s="9" t="s">
        <v>90</v>
      </c>
      <c r="B78" s="14" t="s">
        <v>20</v>
      </c>
      <c r="C78" s="17">
        <v>7147873.3</v>
      </c>
      <c r="D78" s="17">
        <v>32061073</v>
      </c>
      <c r="E78" s="17">
        <v>7341395.97</v>
      </c>
      <c r="F78" s="7">
        <f t="shared" si="2"/>
        <v>22.898160551270383</v>
      </c>
      <c r="G78" s="7">
        <f t="shared" si="3"/>
        <v>102.70741606457965</v>
      </c>
    </row>
    <row r="79" spans="1:7" s="1" customFormat="1" ht="31.5">
      <c r="A79" s="10" t="s">
        <v>7</v>
      </c>
      <c r="B79" s="13" t="s">
        <v>74</v>
      </c>
      <c r="C79" s="5">
        <f>C80</f>
        <v>124528837.57</v>
      </c>
      <c r="D79" s="5">
        <f>D80</f>
        <v>443445153.49</v>
      </c>
      <c r="E79" s="5">
        <f>E80</f>
        <v>94279811.69</v>
      </c>
      <c r="F79" s="6">
        <f t="shared" si="2"/>
        <v>21.260760422793993</v>
      </c>
      <c r="G79" s="6">
        <f t="shared" si="3"/>
        <v>75.70922007282334</v>
      </c>
    </row>
    <row r="80" spans="1:7" s="8" customFormat="1" ht="31.5">
      <c r="A80" s="9" t="s">
        <v>32</v>
      </c>
      <c r="B80" s="14" t="s">
        <v>94</v>
      </c>
      <c r="C80" s="17">
        <v>124528837.57</v>
      </c>
      <c r="D80" s="17">
        <v>443445153.49</v>
      </c>
      <c r="E80" s="17">
        <v>94279811.69</v>
      </c>
      <c r="F80" s="7">
        <f t="shared" si="2"/>
        <v>21.260760422793993</v>
      </c>
      <c r="G80" s="7">
        <f t="shared" si="3"/>
        <v>75.70922007282334</v>
      </c>
    </row>
    <row r="81" spans="1:7" ht="47.25">
      <c r="A81" s="10" t="s">
        <v>165</v>
      </c>
      <c r="B81" s="13" t="s">
        <v>52</v>
      </c>
      <c r="C81" s="5">
        <v>0</v>
      </c>
      <c r="D81" s="5">
        <f>D82+D83+D84</f>
        <v>189125494</v>
      </c>
      <c r="E81" s="5">
        <f>E82+E83+E84</f>
        <v>37223</v>
      </c>
      <c r="F81" s="6">
        <f t="shared" si="2"/>
        <v>0.019681640593626155</v>
      </c>
      <c r="G81" s="7"/>
    </row>
    <row r="82" spans="1:7" s="15" customFormat="1" ht="47.25">
      <c r="A82" s="9" t="s">
        <v>123</v>
      </c>
      <c r="B82" s="14" t="s">
        <v>64</v>
      </c>
      <c r="C82" s="17">
        <v>0</v>
      </c>
      <c r="D82" s="17">
        <v>0</v>
      </c>
      <c r="E82" s="17">
        <v>37223</v>
      </c>
      <c r="F82" s="7"/>
      <c r="G82" s="7"/>
    </row>
    <row r="83" spans="1:7" s="15" customFormat="1" ht="15.75">
      <c r="A83" s="9" t="s">
        <v>92</v>
      </c>
      <c r="B83" s="14" t="s">
        <v>78</v>
      </c>
      <c r="C83" s="17">
        <v>0</v>
      </c>
      <c r="D83" s="17">
        <v>54125494</v>
      </c>
      <c r="E83" s="17">
        <v>0</v>
      </c>
      <c r="F83" s="7">
        <f t="shared" si="2"/>
        <v>0</v>
      </c>
      <c r="G83" s="7"/>
    </row>
    <row r="84" spans="1:7" s="15" customFormat="1" ht="15.75">
      <c r="A84" s="9" t="s">
        <v>86</v>
      </c>
      <c r="B84" s="14" t="s">
        <v>99</v>
      </c>
      <c r="C84" s="17">
        <v>0</v>
      </c>
      <c r="D84" s="17">
        <v>135000000</v>
      </c>
      <c r="E84" s="17">
        <v>0</v>
      </c>
      <c r="F84" s="7">
        <f t="shared" si="2"/>
        <v>0</v>
      </c>
      <c r="G84" s="7"/>
    </row>
    <row r="85" spans="1:7" s="1" customFormat="1" ht="15.75">
      <c r="A85" s="19" t="s">
        <v>149</v>
      </c>
      <c r="B85" s="20"/>
      <c r="C85" s="5">
        <f>C7+C16+C19+C24+C35+C40+C45+C53+C57+C64+C70+C75+C79+C81</f>
        <v>10406995627.180002</v>
      </c>
      <c r="D85" s="5">
        <f>D7+D16+D19+D24+D35+D40+D45+D53+D57+D64+D70+D75+D79+D81</f>
        <v>73127645549.82</v>
      </c>
      <c r="E85" s="5">
        <f>E7+E16+E19+E24+E35+E40+E45+E53+E57+E64+E70+E75+E79+E81</f>
        <v>10218671792.49</v>
      </c>
      <c r="F85" s="6">
        <f t="shared" si="2"/>
        <v>13.973746475302939</v>
      </c>
      <c r="G85" s="6">
        <f t="shared" si="3"/>
        <v>98.19041112885493</v>
      </c>
    </row>
  </sheetData>
  <sheetProtection/>
  <mergeCells count="12">
    <mergeCell ref="C4:C6"/>
    <mergeCell ref="A2:G2"/>
    <mergeCell ref="A85:B85"/>
    <mergeCell ref="A4:A6"/>
    <mergeCell ref="B4:B6"/>
    <mergeCell ref="A1:E1"/>
    <mergeCell ref="D3:E3"/>
    <mergeCell ref="F4:F6"/>
    <mergeCell ref="D4:D6"/>
    <mergeCell ref="E4:E6"/>
    <mergeCell ref="F3:G3"/>
    <mergeCell ref="G4:G6"/>
  </mergeCells>
  <printOptions/>
  <pageMargins left="0.3937007874015748" right="0.3937007874015748" top="0.5511811023622047" bottom="0.5511811023622047" header="0.31496062992125984" footer="0.31496062992125984"/>
  <pageSetup errors="blank"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Давыдова</cp:lastModifiedBy>
  <cp:lastPrinted>2018-10-18T06:37:24Z</cp:lastPrinted>
  <dcterms:created xsi:type="dcterms:W3CDTF">2017-05-03T15:49:45Z</dcterms:created>
  <dcterms:modified xsi:type="dcterms:W3CDTF">2019-05-14T07:58:28Z</dcterms:modified>
  <cp:category/>
  <cp:version/>
  <cp:contentType/>
  <cp:contentStatus/>
</cp:coreProperties>
</file>